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tabRatio="741" firstSheet="1" activeTab="1"/>
  </bookViews>
  <sheets>
    <sheet name="СВОД2021" sheetId="47" r:id="rId1"/>
    <sheet name="Баймурзинская ОШ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4" l="1"/>
  <c r="D23" i="24"/>
  <c r="D26" i="24"/>
  <c r="D30" i="24"/>
  <c r="D31" i="24"/>
  <c r="D33" i="24"/>
  <c r="F18" i="24" l="1"/>
  <c r="E33" i="24" l="1"/>
  <c r="E30" i="24"/>
  <c r="E26" i="24"/>
  <c r="D20" i="24"/>
  <c r="E20" i="24" s="1"/>
  <c r="E17" i="24"/>
  <c r="E23" i="24"/>
  <c r="D15" i="24" l="1"/>
  <c r="D29" i="24" s="1"/>
  <c r="E15" i="24"/>
  <c r="E29" i="24" s="1"/>
  <c r="C15" i="47" l="1"/>
  <c r="D15" i="47" s="1"/>
  <c r="C19" i="47"/>
  <c r="D19" i="47" s="1"/>
  <c r="C22" i="47"/>
  <c r="D22" i="47" s="1"/>
  <c r="C25" i="47"/>
  <c r="D25" i="47" s="1"/>
  <c r="C28" i="47"/>
  <c r="D28" i="47" s="1"/>
  <c r="D33" i="47"/>
  <c r="D31" i="47"/>
  <c r="D30" i="47"/>
  <c r="D29" i="47"/>
  <c r="D27" i="47"/>
  <c r="D26" i="47"/>
  <c r="D24" i="47"/>
  <c r="D23" i="47"/>
  <c r="D21" i="47"/>
  <c r="D20" i="47"/>
  <c r="D11" i="47"/>
  <c r="D13" i="47" l="1"/>
  <c r="D12" i="47" s="1"/>
  <c r="C13" i="47"/>
  <c r="C12" i="47" s="1"/>
  <c r="D11" i="24" l="1"/>
  <c r="E11" i="24" s="1"/>
  <c r="C15" i="24" l="1"/>
  <c r="C29" i="24" l="1"/>
  <c r="C34" i="24" s="1"/>
  <c r="C13" i="24"/>
  <c r="C12" i="24" l="1"/>
  <c r="D14" i="24" l="1"/>
  <c r="E14" i="24" s="1"/>
  <c r="D16" i="24"/>
  <c r="E16" i="24" s="1"/>
  <c r="D18" i="24"/>
  <c r="E18" i="24" s="1"/>
  <c r="D24" i="24"/>
  <c r="E24" i="24" s="1"/>
  <c r="D27" i="24"/>
  <c r="E27" i="24" s="1"/>
  <c r="E31" i="24" l="1"/>
  <c r="E13" i="24" s="1"/>
  <c r="E12" i="24" s="1"/>
  <c r="D13" i="24"/>
  <c r="D12" i="24" s="1"/>
  <c r="C28" i="24" l="1"/>
  <c r="D28" i="24" s="1"/>
  <c r="E28" i="24" s="1"/>
  <c r="C25" i="24"/>
  <c r="D25" i="24" s="1"/>
  <c r="E25" i="24" s="1"/>
  <c r="C19" i="24"/>
  <c r="D19" i="24" s="1"/>
  <c r="E19" i="24" s="1"/>
  <c r="C22" i="24" l="1"/>
  <c r="D22" i="24" s="1"/>
  <c r="E22" i="24" s="1"/>
  <c r="D21" i="24"/>
  <c r="E21" i="24" s="1"/>
</calcChain>
</file>

<file path=xl/sharedStrings.xml><?xml version="1.0" encoding="utf-8"?>
<sst xmlns="http://schemas.openxmlformats.org/spreadsheetml/2006/main" count="110" uniqueCount="38">
  <si>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</si>
  <si>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</si>
  <si>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</si>
  <si>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</si>
  <si>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</si>
  <si>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</si>
  <si>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</si>
  <si>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</si>
  <si>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</si>
  <si>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</si>
  <si>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</si>
  <si>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</si>
  <si>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</si>
  <si>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</si>
  <si>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</si>
  <si>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</si>
  <si>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</si>
  <si>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</si>
  <si>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</si>
  <si>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</si>
  <si>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</si>
  <si>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</si>
  <si>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</si>
  <si>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</si>
  <si>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</si>
  <si>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</si>
  <si>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</si>
  <si>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</si>
  <si>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</si>
  <si>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</si>
  <si>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</si>
  <si>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</si>
  <si>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>ГУ "Баймурзинская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</si>
  <si>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</si>
  <si>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2021 год</t>
  </si>
  <si>
    <t>по состоянию на "1 "апреля 2021 г.</t>
  </si>
  <si>
    <t>2023год</t>
  </si>
  <si>
    <t>по состоянию на "1 "июля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</si>
</sst>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4" fontId="1" fillId="0" borderId="2" xfId="0" applyNumberFormat="1" applyFont="1" applyBorder="1"/>
    <xf numFmtId="165" fontId="2" fillId="0" borderId="2" xfId="1" applyNumberFormat="1" applyFont="1" applyBorder="1" applyAlignment="1">
      <alignment horizontal="center"/>
    </xf>
    <xf numFmtId="164" fontId="1" fillId="4" borderId="2" xfId="0" applyNumberFormat="1" applyFont="1" applyFill="1" applyBorder="1"/>
    <xf numFmtId="164" fontId="2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5" borderId="2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XFD1048576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7" width="12" style="2" customWidth="1"/>
    <col min="8" max="16384" width="9.140625" style="2"/>
  </cols>
  <sheetData>
    <row r="1" spans="1:5" x14ac:dyDescent="0.3">
      <c r="A1" s="47" t="s">
        <v>15</v>
      </c>
      <c r="B1" s="47"/>
      <c r="C1" s="47"/>
      <c r="D1" s="47"/>
      <c r="E1" s="47"/>
    </row>
    <row r="2" spans="1:5" x14ac:dyDescent="0.3">
      <c r="A2" s="47" t="s">
        <v>35</v>
      </c>
      <c r="B2" s="47"/>
      <c r="C2" s="47"/>
      <c r="D2" s="47"/>
      <c r="E2" s="47"/>
    </row>
    <row r="3" spans="1:5" x14ac:dyDescent="0.3">
      <c r="A3" s="1"/>
    </row>
    <row r="4" spans="1:5" x14ac:dyDescent="0.3">
      <c r="A4" s="48" t="s">
        <v>29</v>
      </c>
      <c r="B4" s="48"/>
      <c r="C4" s="48"/>
      <c r="D4" s="48"/>
      <c r="E4" s="48"/>
    </row>
    <row r="5" spans="1:5" ht="15.75" customHeight="1" x14ac:dyDescent="0.3">
      <c r="A5" s="49" t="s">
        <v>16</v>
      </c>
      <c r="B5" s="49"/>
      <c r="C5" s="49"/>
      <c r="D5" s="49"/>
      <c r="E5" s="49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ht="20.25" customHeight="1" x14ac:dyDescent="0.3">
      <c r="A9" s="50" t="s">
        <v>28</v>
      </c>
      <c r="B9" s="51" t="s">
        <v>18</v>
      </c>
      <c r="C9" s="52" t="s">
        <v>34</v>
      </c>
      <c r="D9" s="52"/>
      <c r="E9" s="52"/>
    </row>
    <row r="10" spans="1:5" ht="40.5" x14ac:dyDescent="0.3">
      <c r="A10" s="50"/>
      <c r="B10" s="51"/>
      <c r="C10" s="46" t="s">
        <v>19</v>
      </c>
      <c r="D10" s="25" t="s">
        <v>20</v>
      </c>
      <c r="E10" s="52" t="s">
        <v>14</v>
      </c>
    </row>
    <row r="11" spans="1:5" x14ac:dyDescent="0.3">
      <c r="A11" s="5" t="s">
        <v>21</v>
      </c>
      <c r="B11" s="6" t="s">
        <v>10</v>
      </c>
      <c r="C11" s="30">
        <v>2308</v>
      </c>
      <c r="D11" s="33">
        <f>C11</f>
        <v>2308</v>
      </c>
      <c r="E11" s="26"/>
    </row>
    <row r="12" spans="1:5" ht="25.5" x14ac:dyDescent="0.3">
      <c r="A12" s="10" t="s">
        <v>24</v>
      </c>
      <c r="B12" s="6" t="s">
        <v>2</v>
      </c>
      <c r="C12" s="16">
        <f>(C13-C32)/C11</f>
        <v>886.12511501299821</v>
      </c>
      <c r="D12" s="16">
        <f t="shared" ref="D12" si="0">(D13-D32)/D11</f>
        <v>886.12511501299821</v>
      </c>
      <c r="E12" s="26"/>
    </row>
    <row r="13" spans="1:5" ht="25.5" x14ac:dyDescent="0.3">
      <c r="A13" s="5" t="s">
        <v>11</v>
      </c>
      <c r="B13" s="6" t="s">
        <v>2</v>
      </c>
      <c r="C13" s="30">
        <f>C15+C29+C30+C33+C31+C32</f>
        <v>2391351.7654499998</v>
      </c>
      <c r="D13" s="30">
        <f>D15+D29+D30+D33+D31+D32</f>
        <v>2391351.7654499998</v>
      </c>
      <c r="E13" s="41"/>
    </row>
    <row r="14" spans="1:5" x14ac:dyDescent="0.3">
      <c r="A14" s="8" t="s">
        <v>0</v>
      </c>
      <c r="B14" s="9"/>
      <c r="C14" s="43">
        <v>0</v>
      </c>
      <c r="D14" s="16">
        <v>0</v>
      </c>
      <c r="E14" s="43"/>
    </row>
    <row r="15" spans="1:5" ht="25.5" x14ac:dyDescent="0.3">
      <c r="A15" s="5" t="s">
        <v>12</v>
      </c>
      <c r="B15" s="6" t="s">
        <v>2</v>
      </c>
      <c r="C15" s="30">
        <f>C17+C20+C23+C26</f>
        <v>1587118.3999999997</v>
      </c>
      <c r="D15" s="33">
        <f>C15</f>
        <v>1587118.3999999997</v>
      </c>
      <c r="E15" s="26"/>
    </row>
    <row r="16" spans="1:5" x14ac:dyDescent="0.3">
      <c r="A16" s="35" t="s">
        <v>1</v>
      </c>
      <c r="B16" s="36"/>
      <c r="C16" s="30">
        <v>0</v>
      </c>
      <c r="D16" s="23">
        <v>0</v>
      </c>
      <c r="E16" s="30"/>
    </row>
    <row r="17" spans="1:6" ht="25.5" x14ac:dyDescent="0.3">
      <c r="A17" s="5" t="s">
        <v>13</v>
      </c>
      <c r="B17" s="37" t="s">
        <v>2</v>
      </c>
      <c r="C17" s="30">
        <v>109499.1</v>
      </c>
      <c r="D17" s="30">
        <v>109499.1</v>
      </c>
      <c r="E17" s="30"/>
    </row>
    <row r="18" spans="1:6" x14ac:dyDescent="0.3">
      <c r="A18" s="10" t="s">
        <v>4</v>
      </c>
      <c r="B18" s="11" t="s">
        <v>3</v>
      </c>
      <c r="C18" s="32">
        <v>69.5</v>
      </c>
      <c r="D18" s="23">
        <v>5</v>
      </c>
      <c r="E18" s="32"/>
    </row>
    <row r="19" spans="1:6" ht="21.95" customHeight="1" x14ac:dyDescent="0.3">
      <c r="A19" s="10" t="s">
        <v>26</v>
      </c>
      <c r="B19" s="6" t="s">
        <v>27</v>
      </c>
      <c r="C19" s="23">
        <f>C17/C18/12*1000+200</f>
        <v>131493.88489208635</v>
      </c>
      <c r="D19" s="23">
        <f t="shared" ref="D19" si="1">C19</f>
        <v>131493.88489208635</v>
      </c>
      <c r="E19" s="26"/>
    </row>
    <row r="20" spans="1:6" ht="25.5" x14ac:dyDescent="0.3">
      <c r="A20" s="5" t="s">
        <v>22</v>
      </c>
      <c r="B20" s="37" t="s">
        <v>2</v>
      </c>
      <c r="C20" s="30">
        <v>1022670.8999999998</v>
      </c>
      <c r="D20" s="40">
        <f t="shared" ref="D20:D33" si="2">C20</f>
        <v>1022670.8999999998</v>
      </c>
      <c r="E20" s="30"/>
    </row>
    <row r="21" spans="1:6" x14ac:dyDescent="0.3">
      <c r="A21" s="10" t="s">
        <v>4</v>
      </c>
      <c r="B21" s="11" t="s">
        <v>3</v>
      </c>
      <c r="C21" s="26">
        <v>562.99000000000012</v>
      </c>
      <c r="D21" s="23">
        <f t="shared" si="2"/>
        <v>562.99000000000012</v>
      </c>
      <c r="E21" s="26"/>
    </row>
    <row r="22" spans="1:6" ht="21.95" customHeight="1" x14ac:dyDescent="0.3">
      <c r="A22" s="10" t="s">
        <v>26</v>
      </c>
      <c r="B22" s="6" t="s">
        <v>27</v>
      </c>
      <c r="C22" s="23">
        <f>C20/12/C21*1000</f>
        <v>151374.93561164491</v>
      </c>
      <c r="D22" s="23">
        <f t="shared" si="2"/>
        <v>151374.93561164491</v>
      </c>
      <c r="E22" s="26"/>
    </row>
    <row r="23" spans="1:6" ht="39" x14ac:dyDescent="0.3">
      <c r="A23" s="14" t="s">
        <v>25</v>
      </c>
      <c r="B23" s="6" t="s">
        <v>2</v>
      </c>
      <c r="C23" s="26">
        <v>90627.7</v>
      </c>
      <c r="D23" s="40">
        <f t="shared" si="2"/>
        <v>90627.7</v>
      </c>
      <c r="E23" s="26"/>
    </row>
    <row r="24" spans="1:6" x14ac:dyDescent="0.3">
      <c r="A24" s="10" t="s">
        <v>4</v>
      </c>
      <c r="B24" s="11" t="s">
        <v>3</v>
      </c>
      <c r="C24" s="32">
        <v>62</v>
      </c>
      <c r="D24" s="23">
        <f t="shared" si="2"/>
        <v>62</v>
      </c>
      <c r="E24" s="32"/>
    </row>
    <row r="25" spans="1:6" ht="21.95" customHeight="1" x14ac:dyDescent="0.3">
      <c r="A25" s="10" t="s">
        <v>26</v>
      </c>
      <c r="B25" s="6" t="s">
        <v>27</v>
      </c>
      <c r="C25" s="23">
        <f>C23/C24/12*1000</f>
        <v>121811.42473118279</v>
      </c>
      <c r="D25" s="23">
        <f t="shared" si="2"/>
        <v>121811.42473118279</v>
      </c>
      <c r="E25" s="26"/>
    </row>
    <row r="26" spans="1:6" ht="25.5" x14ac:dyDescent="0.3">
      <c r="A26" s="7" t="s">
        <v>23</v>
      </c>
      <c r="B26" s="6" t="s">
        <v>2</v>
      </c>
      <c r="C26" s="26">
        <v>364320.69999999995</v>
      </c>
      <c r="D26" s="40">
        <f t="shared" si="2"/>
        <v>364320.69999999995</v>
      </c>
      <c r="E26" s="26"/>
    </row>
    <row r="27" spans="1:6" x14ac:dyDescent="0.3">
      <c r="A27" s="10" t="s">
        <v>4</v>
      </c>
      <c r="B27" s="11" t="s">
        <v>3</v>
      </c>
      <c r="C27" s="32">
        <v>455.25</v>
      </c>
      <c r="D27" s="23">
        <f t="shared" si="2"/>
        <v>455.25</v>
      </c>
      <c r="E27" s="32"/>
    </row>
    <row r="28" spans="1:6" ht="21.95" customHeight="1" x14ac:dyDescent="0.3">
      <c r="A28" s="10" t="s">
        <v>26</v>
      </c>
      <c r="B28" s="6" t="s">
        <v>27</v>
      </c>
      <c r="C28" s="23">
        <f>C26/12/C27*1000</f>
        <v>66688.760754164381</v>
      </c>
      <c r="D28" s="23">
        <f t="shared" si="2"/>
        <v>66688.760754164381</v>
      </c>
      <c r="E28" s="26"/>
    </row>
    <row r="29" spans="1:6" ht="25.5" x14ac:dyDescent="0.3">
      <c r="A29" s="5" t="s">
        <v>5</v>
      </c>
      <c r="B29" s="6" t="s">
        <v>2</v>
      </c>
      <c r="C29" s="26">
        <v>160050.06545000002</v>
      </c>
      <c r="D29" s="31">
        <f t="shared" si="2"/>
        <v>160050.06545000002</v>
      </c>
      <c r="E29" s="26"/>
      <c r="F29" s="19"/>
    </row>
    <row r="30" spans="1:6" ht="36.75" x14ac:dyDescent="0.3">
      <c r="A30" s="12" t="s">
        <v>6</v>
      </c>
      <c r="B30" s="6" t="s">
        <v>2</v>
      </c>
      <c r="C30" s="26">
        <v>121978</v>
      </c>
      <c r="D30" s="40">
        <f t="shared" si="2"/>
        <v>121978</v>
      </c>
      <c r="E30" s="26"/>
    </row>
    <row r="31" spans="1:6" ht="25.5" x14ac:dyDescent="0.3">
      <c r="A31" s="12" t="s">
        <v>7</v>
      </c>
      <c r="B31" s="6" t="s">
        <v>2</v>
      </c>
      <c r="C31" s="26">
        <v>49273</v>
      </c>
      <c r="D31" s="40">
        <f t="shared" si="2"/>
        <v>49273</v>
      </c>
      <c r="E31" s="26"/>
    </row>
    <row r="32" spans="1:6" ht="36.75" x14ac:dyDescent="0.3">
      <c r="A32" s="12" t="s">
        <v>8</v>
      </c>
      <c r="B32" s="6" t="s">
        <v>2</v>
      </c>
      <c r="C32" s="26">
        <v>346175</v>
      </c>
      <c r="D32" s="26">
        <v>346175</v>
      </c>
      <c r="E32" s="26"/>
    </row>
    <row r="33" spans="1:5" ht="54" customHeight="1" x14ac:dyDescent="0.3">
      <c r="A33" s="12" t="s">
        <v>9</v>
      </c>
      <c r="B33" s="6" t="s">
        <v>2</v>
      </c>
      <c r="C33" s="26">
        <v>126757.3</v>
      </c>
      <c r="D33" s="40">
        <f t="shared" si="2"/>
        <v>126757.3</v>
      </c>
      <c r="E33" s="2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3" workbookViewId="0">
      <selection activeCell="I28" sqref="I2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5" customWidth="1"/>
    <col min="6" max="7" width="12" style="2" customWidth="1"/>
    <col min="8" max="16384" width="9.140625" style="2"/>
  </cols>
  <sheetData>
    <row r="1" spans="1:7" x14ac:dyDescent="0.3">
      <c r="A1" s="58" t="s">
        <v>15</v>
      </c>
      <c r="B1" s="58"/>
      <c r="C1" s="58"/>
      <c r="D1" s="58"/>
      <c r="E1" s="58"/>
    </row>
    <row r="2" spans="1:7" x14ac:dyDescent="0.3">
      <c r="A2" s="58" t="s">
        <v>37</v>
      </c>
      <c r="B2" s="58"/>
      <c r="C2" s="58"/>
      <c r="D2" s="58"/>
      <c r="E2" s="58"/>
      <c r="F2" s="57"/>
    </row>
    <row r="3" spans="1:7" x14ac:dyDescent="0.3">
      <c r="A3" s="1"/>
    </row>
    <row r="4" spans="1:7" x14ac:dyDescent="0.3">
      <c r="A4" s="59" t="s">
        <v>32</v>
      </c>
      <c r="B4" s="59"/>
      <c r="C4" s="59"/>
      <c r="D4" s="59"/>
      <c r="E4" s="59"/>
    </row>
    <row r="5" spans="1:7" ht="15.75" customHeight="1" x14ac:dyDescent="0.3">
      <c r="A5" s="60" t="s">
        <v>16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61" t="s">
        <v>28</v>
      </c>
      <c r="B9" s="62" t="s">
        <v>18</v>
      </c>
      <c r="C9" s="63" t="s">
        <v>36</v>
      </c>
      <c r="D9" s="63"/>
      <c r="E9" s="63"/>
    </row>
    <row r="10" spans="1:7" ht="40.5" x14ac:dyDescent="0.3">
      <c r="A10" s="61"/>
      <c r="B10" s="62"/>
      <c r="C10" s="22" t="s">
        <v>19</v>
      </c>
      <c r="D10" s="22" t="s">
        <v>20</v>
      </c>
      <c r="E10" s="27" t="s">
        <v>14</v>
      </c>
    </row>
    <row r="11" spans="1:7" x14ac:dyDescent="0.3">
      <c r="A11" s="5" t="s">
        <v>21</v>
      </c>
      <c r="B11" s="6" t="s">
        <v>10</v>
      </c>
      <c r="C11" s="34">
        <v>79</v>
      </c>
      <c r="D11" s="34">
        <f>C11</f>
        <v>79</v>
      </c>
      <c r="E11" s="34">
        <f>D11</f>
        <v>79</v>
      </c>
    </row>
    <row r="12" spans="1:7" ht="25.5" x14ac:dyDescent="0.3">
      <c r="A12" s="10" t="s">
        <v>24</v>
      </c>
      <c r="B12" s="6" t="s">
        <v>2</v>
      </c>
      <c r="C12" s="16">
        <f>(C13-C32)/C11</f>
        <v>1666.7977718987343</v>
      </c>
      <c r="D12" s="16">
        <f t="shared" ref="D12:E12" si="0">(D13-D32)/D11</f>
        <v>601.62900221518976</v>
      </c>
      <c r="E12" s="16">
        <f t="shared" si="0"/>
        <v>601.62900221518976</v>
      </c>
    </row>
    <row r="13" spans="1:7" ht="25.5" x14ac:dyDescent="0.3">
      <c r="A13" s="5" t="s">
        <v>11</v>
      </c>
      <c r="B13" s="6" t="s">
        <v>2</v>
      </c>
      <c r="C13" s="31">
        <f>C15+C29+C30+C33+C31+C32</f>
        <v>131677.02398</v>
      </c>
      <c r="D13" s="31">
        <f t="shared" ref="D13:E13" si="1">D15+D29+D30+D33+D31+D32</f>
        <v>47528.691174999993</v>
      </c>
      <c r="E13" s="31">
        <f t="shared" si="1"/>
        <v>47528.691174999993</v>
      </c>
    </row>
    <row r="14" spans="1:7" x14ac:dyDescent="0.3">
      <c r="A14" s="8" t="s">
        <v>0</v>
      </c>
      <c r="B14" s="9"/>
      <c r="C14" s="16"/>
      <c r="D14" s="16">
        <f t="shared" ref="D14:E33" si="2">C14</f>
        <v>0</v>
      </c>
      <c r="E14" s="16">
        <f t="shared" si="2"/>
        <v>0</v>
      </c>
      <c r="G14" s="15"/>
    </row>
    <row r="15" spans="1:7" ht="25.5" x14ac:dyDescent="0.3">
      <c r="A15" s="53" t="s">
        <v>12</v>
      </c>
      <c r="B15" s="54" t="s">
        <v>2</v>
      </c>
      <c r="C15" s="55">
        <f>C17+C20+C23+C26</f>
        <v>100808.69999999998</v>
      </c>
      <c r="D15" s="55">
        <f t="shared" ref="D15:E15" si="3">D17+D20+D23+D26</f>
        <v>33988.874999999993</v>
      </c>
      <c r="E15" s="55">
        <f t="shared" si="3"/>
        <v>33988.874999999993</v>
      </c>
    </row>
    <row r="16" spans="1:7" x14ac:dyDescent="0.3">
      <c r="A16" s="8" t="s">
        <v>1</v>
      </c>
      <c r="B16" s="9"/>
      <c r="C16" s="16"/>
      <c r="D16" s="16">
        <f t="shared" si="2"/>
        <v>0</v>
      </c>
      <c r="E16" s="16">
        <f t="shared" si="2"/>
        <v>0</v>
      </c>
    </row>
    <row r="17" spans="1:6" s="19" customFormat="1" ht="25.5" x14ac:dyDescent="0.3">
      <c r="A17" s="17" t="s">
        <v>30</v>
      </c>
      <c r="B17" s="38" t="s">
        <v>2</v>
      </c>
      <c r="C17" s="39">
        <v>10660.2</v>
      </c>
      <c r="D17" s="31">
        <f>C17/2</f>
        <v>5330.1</v>
      </c>
      <c r="E17" s="31">
        <f t="shared" si="2"/>
        <v>5330.1</v>
      </c>
    </row>
    <row r="18" spans="1:6" s="19" customFormat="1" x14ac:dyDescent="0.3">
      <c r="A18" s="20" t="s">
        <v>4</v>
      </c>
      <c r="B18" s="21" t="s">
        <v>3</v>
      </c>
      <c r="C18" s="29">
        <v>4.5</v>
      </c>
      <c r="D18" s="16">
        <f t="shared" si="2"/>
        <v>4.5</v>
      </c>
      <c r="E18" s="16">
        <f t="shared" si="2"/>
        <v>4.5</v>
      </c>
      <c r="F18" s="56">
        <f>C18+C21+C24+C27</f>
        <v>39.53</v>
      </c>
    </row>
    <row r="19" spans="1:6" s="19" customFormat="1" ht="21.95" customHeight="1" x14ac:dyDescent="0.3">
      <c r="A19" s="20" t="s">
        <v>26</v>
      </c>
      <c r="B19" s="18" t="s">
        <v>27</v>
      </c>
      <c r="C19" s="28">
        <f>C17/C18/12*1000+200</f>
        <v>197611.11111111112</v>
      </c>
      <c r="D19" s="16">
        <f t="shared" si="2"/>
        <v>197611.11111111112</v>
      </c>
      <c r="E19" s="16">
        <f t="shared" si="2"/>
        <v>197611.11111111112</v>
      </c>
    </row>
    <row r="20" spans="1:6" s="19" customFormat="1" ht="25.5" x14ac:dyDescent="0.3">
      <c r="A20" s="17" t="s">
        <v>31</v>
      </c>
      <c r="B20" s="38" t="s">
        <v>2</v>
      </c>
      <c r="C20" s="39">
        <v>65661.899999999994</v>
      </c>
      <c r="D20" s="31">
        <f>C20/4</f>
        <v>16415.474999999999</v>
      </c>
      <c r="E20" s="31">
        <f t="shared" si="2"/>
        <v>16415.474999999999</v>
      </c>
    </row>
    <row r="21" spans="1:6" s="19" customFormat="1" x14ac:dyDescent="0.3">
      <c r="A21" s="20" t="s">
        <v>4</v>
      </c>
      <c r="B21" s="21" t="s">
        <v>3</v>
      </c>
      <c r="C21" s="29">
        <v>16.03</v>
      </c>
      <c r="D21" s="16">
        <f t="shared" si="2"/>
        <v>16.03</v>
      </c>
      <c r="E21" s="16">
        <f t="shared" si="2"/>
        <v>16.03</v>
      </c>
    </row>
    <row r="22" spans="1:6" ht="21.95" customHeight="1" x14ac:dyDescent="0.3">
      <c r="A22" s="10" t="s">
        <v>26</v>
      </c>
      <c r="B22" s="6" t="s">
        <v>27</v>
      </c>
      <c r="C22" s="28">
        <f>C20/12/C21*1000</f>
        <v>341349.03306300682</v>
      </c>
      <c r="D22" s="16">
        <f t="shared" si="2"/>
        <v>341349.03306300682</v>
      </c>
      <c r="E22" s="16">
        <f t="shared" si="2"/>
        <v>341349.03306300682</v>
      </c>
    </row>
    <row r="23" spans="1:6" ht="39" x14ac:dyDescent="0.3">
      <c r="A23" s="12" t="s">
        <v>33</v>
      </c>
      <c r="B23" s="37" t="s">
        <v>2</v>
      </c>
      <c r="C23" s="39">
        <v>8350.7000000000007</v>
      </c>
      <c r="D23" s="31">
        <f>C23/2</f>
        <v>4175.3500000000004</v>
      </c>
      <c r="E23" s="31">
        <f t="shared" si="2"/>
        <v>4175.3500000000004</v>
      </c>
    </row>
    <row r="24" spans="1:6" x14ac:dyDescent="0.3">
      <c r="A24" s="10" t="s">
        <v>4</v>
      </c>
      <c r="B24" s="11" t="s">
        <v>3</v>
      </c>
      <c r="C24" s="29">
        <v>3.5</v>
      </c>
      <c r="D24" s="16">
        <f t="shared" si="2"/>
        <v>3.5</v>
      </c>
      <c r="E24" s="16">
        <f t="shared" si="2"/>
        <v>3.5</v>
      </c>
    </row>
    <row r="25" spans="1:6" ht="21.95" customHeight="1" x14ac:dyDescent="0.3">
      <c r="A25" s="10" t="s">
        <v>26</v>
      </c>
      <c r="B25" s="6" t="s">
        <v>27</v>
      </c>
      <c r="C25" s="28">
        <f>C23/C24/12*1000</f>
        <v>198826.1904761905</v>
      </c>
      <c r="D25" s="16">
        <f t="shared" si="2"/>
        <v>198826.1904761905</v>
      </c>
      <c r="E25" s="16">
        <f t="shared" si="2"/>
        <v>198826.1904761905</v>
      </c>
    </row>
    <row r="26" spans="1:6" ht="25.5" x14ac:dyDescent="0.3">
      <c r="A26" s="5" t="s">
        <v>23</v>
      </c>
      <c r="B26" s="37" t="s">
        <v>2</v>
      </c>
      <c r="C26" s="39">
        <v>16135.9</v>
      </c>
      <c r="D26" s="31">
        <f>C26/2</f>
        <v>8067.95</v>
      </c>
      <c r="E26" s="31">
        <f t="shared" si="2"/>
        <v>8067.95</v>
      </c>
    </row>
    <row r="27" spans="1:6" x14ac:dyDescent="0.3">
      <c r="A27" s="10" t="s">
        <v>4</v>
      </c>
      <c r="B27" s="11" t="s">
        <v>3</v>
      </c>
      <c r="C27" s="29">
        <v>15.5</v>
      </c>
      <c r="D27" s="16">
        <f t="shared" si="2"/>
        <v>15.5</v>
      </c>
      <c r="E27" s="16">
        <f t="shared" si="2"/>
        <v>15.5</v>
      </c>
    </row>
    <row r="28" spans="1:6" ht="21.95" customHeight="1" x14ac:dyDescent="0.3">
      <c r="A28" s="10" t="s">
        <v>26</v>
      </c>
      <c r="B28" s="6" t="s">
        <v>27</v>
      </c>
      <c r="C28" s="28">
        <f>C26/12/C27*1000</f>
        <v>86752.150537634414</v>
      </c>
      <c r="D28" s="16">
        <f t="shared" si="2"/>
        <v>86752.150537634414</v>
      </c>
      <c r="E28" s="16">
        <f t="shared" si="2"/>
        <v>86752.150537634414</v>
      </c>
    </row>
    <row r="29" spans="1:6" ht="25.5" x14ac:dyDescent="0.3">
      <c r="A29" s="5" t="s">
        <v>5</v>
      </c>
      <c r="B29" s="6" t="s">
        <v>2</v>
      </c>
      <c r="C29" s="31">
        <f>C15*11.54%</f>
        <v>11633.323979999997</v>
      </c>
      <c r="D29" s="31">
        <f t="shared" ref="D29:E29" si="4">D15*11.54%</f>
        <v>3922.3161749999986</v>
      </c>
      <c r="E29" s="31">
        <f t="shared" si="4"/>
        <v>3922.3161749999986</v>
      </c>
    </row>
    <row r="30" spans="1:6" ht="36.75" x14ac:dyDescent="0.3">
      <c r="A30" s="12" t="s">
        <v>6</v>
      </c>
      <c r="B30" s="6" t="s">
        <v>2</v>
      </c>
      <c r="C30" s="31">
        <v>3260</v>
      </c>
      <c r="D30" s="31">
        <f>C30/2</f>
        <v>1630</v>
      </c>
      <c r="E30" s="31">
        <f t="shared" si="2"/>
        <v>1630</v>
      </c>
    </row>
    <row r="31" spans="1:6" ht="25.5" x14ac:dyDescent="0.3">
      <c r="A31" s="12" t="s">
        <v>7</v>
      </c>
      <c r="B31" s="6" t="s">
        <v>2</v>
      </c>
      <c r="C31" s="16">
        <v>2500</v>
      </c>
      <c r="D31" s="31">
        <f>C31/2</f>
        <v>1250</v>
      </c>
      <c r="E31" s="16">
        <f t="shared" si="2"/>
        <v>1250</v>
      </c>
    </row>
    <row r="32" spans="1:6" ht="36.75" x14ac:dyDescent="0.3">
      <c r="A32" s="12" t="s">
        <v>8</v>
      </c>
      <c r="B32" s="6" t="s">
        <v>2</v>
      </c>
      <c r="C32" s="44"/>
      <c r="D32" s="45"/>
      <c r="E32" s="45"/>
    </row>
    <row r="33" spans="1:5" ht="38.25" customHeight="1" x14ac:dyDescent="0.3">
      <c r="A33" s="12" t="s">
        <v>9</v>
      </c>
      <c r="B33" s="6" t="s">
        <v>2</v>
      </c>
      <c r="C33" s="42">
        <v>13475</v>
      </c>
      <c r="D33" s="31">
        <f>C33/2</f>
        <v>6737.5</v>
      </c>
      <c r="E33" s="31">
        <f t="shared" si="2"/>
        <v>6737.5</v>
      </c>
    </row>
    <row r="34" spans="1:5" x14ac:dyDescent="0.3">
      <c r="C34" s="15">
        <f>C33+C32+C31+C30+C29+C15</f>
        <v>131677.02397999997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СВОД2021</vt:lpstr>
      <vt:lpstr>Баймурзинская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2023-07-19T05:59:38Z</dcterms:modified>
</cp:coreProperties>
</file>